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70" activeTab="4"/>
  </bookViews>
  <sheets>
    <sheet name="Sumár" sheetId="1" r:id="rId1"/>
    <sheet name=" Sumár 2023" sheetId="2" r:id="rId2"/>
    <sheet name="Kapitálové 2023" sheetId="3" r:id="rId3"/>
    <sheet name="Finančné" sheetId="4" r:id="rId4"/>
    <sheet name="Súhrn príjmy 2023" sheetId="5" r:id="rId5"/>
  </sheets>
  <definedNames>
    <definedName name="_xlnm.Print_Area" localSheetId="1">' Sumár 2023'!$A$1:$O$41</definedName>
    <definedName name="_xlnm.Print_Area" localSheetId="3">'Finančné'!$A$1:$I$5</definedName>
    <definedName name="_xlnm.Print_Area" localSheetId="2">'Kapitálové 2023'!$A$1:$H$7</definedName>
  </definedNames>
  <calcPr fullCalcOnLoad="1"/>
</workbook>
</file>

<file path=xl/sharedStrings.xml><?xml version="1.0" encoding="utf-8"?>
<sst xmlns="http://schemas.openxmlformats.org/spreadsheetml/2006/main" count="130" uniqueCount="58">
  <si>
    <t>Očakávaný</t>
  </si>
  <si>
    <t>Kód</t>
  </si>
  <si>
    <t>Úroky z domácich úverov, pôžičiek a vkladov</t>
  </si>
  <si>
    <t>Zo štátneho rozpočtu</t>
  </si>
  <si>
    <t>SPOLU</t>
  </si>
  <si>
    <t xml:space="preserve">Názov                                  </t>
  </si>
  <si>
    <t>Názov</t>
  </si>
  <si>
    <t>Daňové príjmy</t>
  </si>
  <si>
    <t>Dane z príjmov, ziskov a kapitálového majetku</t>
  </si>
  <si>
    <t>Dane z majetku</t>
  </si>
  <si>
    <t>Dane za tovary a služby</t>
  </si>
  <si>
    <t>Administratívne a iné poplatky a platby</t>
  </si>
  <si>
    <t>Ostatné príjmy</t>
  </si>
  <si>
    <t>Granty a transfery</t>
  </si>
  <si>
    <t>Rozpočet</t>
  </si>
  <si>
    <t>Predaj pozemkov</t>
  </si>
  <si>
    <t>Nedaňové príjmy</t>
  </si>
  <si>
    <t>Príjmy z podnikania a z vlastníctva majetku</t>
  </si>
  <si>
    <t>Prevod z rezervného fondu</t>
  </si>
  <si>
    <t>Program 3:   Interné služby</t>
  </si>
  <si>
    <t>Program 5:   Bezpečnosť, právo a poriadok</t>
  </si>
  <si>
    <t>Program 9:   Vzdelávanie</t>
  </si>
  <si>
    <t>Program 12: Prostredie pre život</t>
  </si>
  <si>
    <t>Program 16: Administratíva</t>
  </si>
  <si>
    <t>Kapitálové výdavky vrátane RO</t>
  </si>
  <si>
    <t>Názov programu</t>
  </si>
  <si>
    <t>Spolu výdavky</t>
  </si>
  <si>
    <t>Program 4:   Služby občanom</t>
  </si>
  <si>
    <t>Spracovala: Rezničáková</t>
  </si>
  <si>
    <t>Príjmové operácie</t>
  </si>
  <si>
    <t>Program 1:   Plánovanie, výstavba a kontrola</t>
  </si>
  <si>
    <t>Program 10: Kultúra, šport</t>
  </si>
  <si>
    <t>Program 14: Sociálne služby</t>
  </si>
  <si>
    <t>Výdavky bežné</t>
  </si>
  <si>
    <t>Výdavky kapitálové</t>
  </si>
  <si>
    <t>Vlastné príjmy rozpočt. organizácií:</t>
  </si>
  <si>
    <t>Príjmy bežné</t>
  </si>
  <si>
    <t xml:space="preserve">                          Kapitálové príjmy vrátane RO</t>
  </si>
  <si>
    <t>Spolu príjmy</t>
  </si>
  <si>
    <t>Program 5:   Bezpečnosť  a poriadok</t>
  </si>
  <si>
    <t>Príjmy kapitálové</t>
  </si>
  <si>
    <t>Vlastné príjmy ZŠ</t>
  </si>
  <si>
    <t>Spolu</t>
  </si>
  <si>
    <r>
      <t xml:space="preserve">          </t>
    </r>
    <r>
      <rPr>
        <b/>
        <sz val="14"/>
        <rFont val="Arial CE"/>
        <family val="0"/>
      </rPr>
      <t>Súhrn príjmov v €</t>
    </r>
  </si>
  <si>
    <t>Dotácia MV - výstavba MŠ</t>
  </si>
  <si>
    <t>Dotácia PSK-rekonštr. kaštieľa</t>
  </si>
  <si>
    <t xml:space="preserve">  Rozdiel kapitálového rozpočtu</t>
  </si>
  <si>
    <t xml:space="preserve">  Rozdiel finančných operácií</t>
  </si>
  <si>
    <t xml:space="preserve">  Rozdiel bežného rozpočtu</t>
  </si>
  <si>
    <t xml:space="preserve">  ROZDIEL CELKOVÉHO ROZPOČTU</t>
  </si>
  <si>
    <t xml:space="preserve">  Finančné operácie - príjmy</t>
  </si>
  <si>
    <t xml:space="preserve">  Bežné príjmy vrátane RO</t>
  </si>
  <si>
    <t xml:space="preserve"> </t>
  </si>
  <si>
    <t xml:space="preserve">                     Bežné výdavky vrátane RO</t>
  </si>
  <si>
    <t>Finančné operácie - výdavky</t>
  </si>
  <si>
    <t>Dotácia MŽP-rekonštr. kotolne</t>
  </si>
  <si>
    <t>Krížová Ves 01.12.2022</t>
  </si>
  <si>
    <t>Návrh rozpočtu pre roky 2023 - 2025 - rekapitulácia v €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</si>
</sst>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[$-41B]d\.\ mmmm\ yyyy"/>
    <numFmt numFmtId="176" formatCode="_-* #,##0.000\ _S_k_-;\-* #,##0.000\ _S_k_-;_-* &quot;-&quot;??\ _S_k_-;_-@_-"/>
    <numFmt numFmtId="177" formatCode="_-* #,##0.0000\ _S_k_-;\-* #,##0.0000\ _S_k_-;_-* &quot;-&quot;??\ _S_k_-;_-@_-"/>
    <numFmt numFmtId="178" formatCode="_-* #,##0.0\ _S_k_-;\-* #,##0.0\ _S_k_-;_-* &quot;-&quot;??\ _S_k_-;_-@_-"/>
    <numFmt numFmtId="179" formatCode="_-* #,##0\ _S_k_-;\-* #,##0\ _S_k_-;_-* &quot;-&quot;??\ _S_k_-;_-@_-"/>
    <numFmt numFmtId="180" formatCode="#,##0.00\ &quot;Sk&quot;"/>
    <numFmt numFmtId="181" formatCode="_-* #,##0.0\ &quot;Sk&quot;_-;\-* #,##0.0\ &quot;Sk&quot;_-;_-* &quot;-&quot;??\ &quot;Sk&quot;_-;_-@_-"/>
    <numFmt numFmtId="182" formatCode="0.000"/>
    <numFmt numFmtId="183" formatCode="0.0000"/>
    <numFmt numFmtId="184" formatCode="0.00000"/>
    <numFmt numFmtId="185" formatCode="0.000000"/>
    <numFmt numFmtId="186" formatCode="[$-41B]dd\.\ mmmm\ yyyy"/>
    <numFmt numFmtId="187" formatCode="#,##0.00\ &quot;€&quot;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8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u val="single"/>
      <sz val="10"/>
      <name val="Arial CE"/>
      <family val="2"/>
    </font>
    <font>
      <i/>
      <sz val="9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9"/>
      <name val="Arial CE"/>
      <family val="0"/>
    </font>
    <font>
      <b/>
      <u val="single"/>
      <sz val="9"/>
      <name val="Arial CE"/>
      <family val="0"/>
    </font>
    <font>
      <b/>
      <sz val="8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b/>
      <u val="single"/>
      <sz val="9"/>
      <color indexed="10"/>
      <name val="Arial CE"/>
      <family val="0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u val="single"/>
      <sz val="11"/>
      <color indexed="30"/>
      <name val="Arial CE"/>
      <family val="2"/>
    </font>
    <font>
      <b/>
      <u val="single"/>
      <sz val="9"/>
      <color indexed="12"/>
      <name val="Arial CE"/>
      <family val="0"/>
    </font>
    <font>
      <b/>
      <u val="single"/>
      <sz val="10"/>
      <color indexed="12"/>
      <name val="Arial CE"/>
      <family val="0"/>
    </font>
    <font>
      <b/>
      <u val="single"/>
      <sz val="11"/>
      <color indexed="14"/>
      <name val="Arial CE"/>
      <family val="2"/>
    </font>
    <font>
      <b/>
      <sz val="7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8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1" borderId="13" xfId="0" applyFont="1" applyFill="1" applyBorder="1" applyAlignment="1">
      <alignment/>
    </xf>
    <xf numFmtId="0" fontId="3" fillId="1" borderId="14" xfId="0" applyFont="1" applyFill="1" applyBorder="1" applyAlignment="1">
      <alignment/>
    </xf>
    <xf numFmtId="0" fontId="3" fillId="1" borderId="15" xfId="0" applyFont="1" applyFill="1" applyBorder="1" applyAlignment="1">
      <alignment/>
    </xf>
    <xf numFmtId="0" fontId="3" fillId="1" borderId="16" xfId="0" applyFont="1" applyFill="1" applyBorder="1" applyAlignment="1">
      <alignment/>
    </xf>
    <xf numFmtId="0" fontId="3" fillId="1" borderId="10" xfId="0" applyFont="1" applyFill="1" applyBorder="1" applyAlignment="1">
      <alignment/>
    </xf>
    <xf numFmtId="0" fontId="3" fillId="1" borderId="17" xfId="0" applyFont="1" applyFill="1" applyBorder="1" applyAlignment="1">
      <alignment/>
    </xf>
    <xf numFmtId="0" fontId="3" fillId="33" borderId="0" xfId="0" applyFont="1" applyFill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10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3" fontId="13" fillId="0" borderId="11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3" fontId="6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16" fillId="0" borderId="0" xfId="0" applyNumberFormat="1" applyFont="1" applyBorder="1" applyAlignment="1" applyProtection="1">
      <alignment/>
      <protection locked="0"/>
    </xf>
    <xf numFmtId="3" fontId="15" fillId="0" borderId="0" xfId="0" applyNumberFormat="1" applyFont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13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0" fillId="0" borderId="0" xfId="0" applyFont="1" applyAlignment="1">
      <alignment/>
    </xf>
    <xf numFmtId="0" fontId="0" fillId="0" borderId="10" xfId="46" applyFont="1" applyBorder="1" applyAlignment="1">
      <alignment horizontal="left"/>
      <protection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5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 applyProtection="1">
      <alignment/>
      <protection locked="0"/>
    </xf>
    <xf numFmtId="3" fontId="22" fillId="34" borderId="10" xfId="0" applyNumberFormat="1" applyFont="1" applyFill="1" applyBorder="1" applyAlignment="1" applyProtection="1">
      <alignment/>
      <protection locked="0"/>
    </xf>
    <xf numFmtId="0" fontId="23" fillId="34" borderId="10" xfId="0" applyFont="1" applyFill="1" applyBorder="1" applyAlignment="1">
      <alignment/>
    </xf>
    <xf numFmtId="3" fontId="22" fillId="34" borderId="10" xfId="0" applyNumberFormat="1" applyFont="1" applyFill="1" applyBorder="1" applyAlignment="1">
      <alignment/>
    </xf>
    <xf numFmtId="0" fontId="24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 applyProtection="1">
      <alignment/>
      <protection locked="0"/>
    </xf>
    <xf numFmtId="0" fontId="25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 applyProtection="1">
      <alignment/>
      <protection locked="0"/>
    </xf>
    <xf numFmtId="3" fontId="27" fillId="0" borderId="25" xfId="0" applyNumberFormat="1" applyFont="1" applyBorder="1" applyAlignment="1" applyProtection="1">
      <alignment/>
      <protection locked="0"/>
    </xf>
    <xf numFmtId="3" fontId="22" fillId="34" borderId="10" xfId="0" applyNumberFormat="1" applyFont="1" applyFill="1" applyBorder="1" applyAlignment="1">
      <alignment/>
    </xf>
    <xf numFmtId="0" fontId="0" fillId="0" borderId="10" xfId="46" applyFont="1" applyBorder="1" applyAlignment="1">
      <alignment horizontal="left"/>
      <protection/>
    </xf>
    <xf numFmtId="3" fontId="0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>
      <alignment horizontal="center"/>
    </xf>
    <xf numFmtId="0" fontId="17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7" fillId="0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3" fontId="27" fillId="0" borderId="27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10" fillId="0" borderId="28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3" fontId="27" fillId="0" borderId="25" xfId="0" applyNumberFormat="1" applyFont="1" applyBorder="1" applyAlignment="1">
      <alignment/>
    </xf>
    <xf numFmtId="0" fontId="3" fillId="1" borderId="13" xfId="0" applyFont="1" applyFill="1" applyBorder="1" applyAlignment="1">
      <alignment horizontal="center"/>
    </xf>
    <xf numFmtId="3" fontId="0" fillId="0" borderId="29" xfId="0" applyNumberForma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" fillId="1" borderId="14" xfId="0" applyFont="1" applyFill="1" applyBorder="1" applyAlignment="1">
      <alignment/>
    </xf>
    <xf numFmtId="3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1" borderId="11" xfId="0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1" borderId="17" xfId="0" applyFont="1" applyFill="1" applyBorder="1" applyAlignment="1">
      <alignment horizontal="right"/>
    </xf>
    <xf numFmtId="3" fontId="0" fillId="0" borderId="34" xfId="0" applyNumberFormat="1" applyFont="1" applyBorder="1" applyAlignment="1" applyProtection="1">
      <alignment/>
      <protection locked="0"/>
    </xf>
    <xf numFmtId="3" fontId="3" fillId="0" borderId="35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20" fillId="0" borderId="0" xfId="0" applyNumberFormat="1" applyFont="1" applyBorder="1" applyAlignment="1">
      <alignment horizontal="center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normálne 2 2" xfId="47"/>
    <cellStyle name="normálne 2 3" xfId="48"/>
    <cellStyle name="normálne 3" xfId="49"/>
    <cellStyle name="normálne 3 2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13.25390625" style="0" customWidth="1"/>
    <col min="2" max="2" width="13.625" style="0" customWidth="1"/>
    <col min="3" max="3" width="12.00390625" style="0" customWidth="1"/>
    <col min="4" max="4" width="12.875" style="0" customWidth="1"/>
    <col min="5" max="5" width="15.125" style="0" customWidth="1"/>
    <col min="6" max="6" width="12.875" style="0" customWidth="1"/>
    <col min="7" max="7" width="14.625" style="0" customWidth="1"/>
    <col min="8" max="8" width="19.125" style="0" customWidth="1"/>
    <col min="9" max="9" width="11.875" style="0" customWidth="1"/>
  </cols>
  <sheetData>
    <row r="1" spans="1:7" s="7" customFormat="1" ht="11.25" customHeight="1">
      <c r="A1" s="17"/>
      <c r="B1" s="18"/>
      <c r="C1" s="18"/>
      <c r="D1" s="18"/>
      <c r="E1" s="18"/>
      <c r="F1" s="18"/>
      <c r="G1" s="18"/>
    </row>
    <row r="2" spans="1:8" s="7" customFormat="1" ht="18.75" customHeight="1">
      <c r="A2" s="18"/>
      <c r="B2" s="138" t="s">
        <v>57</v>
      </c>
      <c r="C2" s="138"/>
      <c r="D2" s="138"/>
      <c r="E2" s="138"/>
      <c r="F2" s="138"/>
      <c r="G2" s="138"/>
      <c r="H2" s="138"/>
    </row>
    <row r="3" s="7" customFormat="1" ht="13.5" thickBot="1"/>
    <row r="4" spans="1:9" s="32" customFormat="1" ht="16.5" customHeight="1" thickBot="1">
      <c r="A4" s="126">
        <v>2023</v>
      </c>
      <c r="B4" s="127">
        <v>2024</v>
      </c>
      <c r="C4" s="129">
        <v>2025</v>
      </c>
      <c r="D4" s="126">
        <v>2023</v>
      </c>
      <c r="E4" s="130">
        <v>2024</v>
      </c>
      <c r="F4" s="127">
        <v>2025</v>
      </c>
      <c r="G4" s="126">
        <v>2023</v>
      </c>
      <c r="H4" s="130">
        <v>2024</v>
      </c>
      <c r="I4" s="127">
        <v>2025</v>
      </c>
    </row>
    <row r="5" spans="1:9" s="33" customFormat="1" ht="15" customHeight="1">
      <c r="A5" s="19" t="s">
        <v>51</v>
      </c>
      <c r="B5" s="40"/>
      <c r="C5" s="128" t="s">
        <v>52</v>
      </c>
      <c r="D5" s="40" t="s">
        <v>53</v>
      </c>
      <c r="E5" s="21"/>
      <c r="F5" s="21"/>
      <c r="G5" s="19" t="s">
        <v>48</v>
      </c>
      <c r="H5" s="20"/>
      <c r="I5" s="21"/>
    </row>
    <row r="6" spans="1:9" s="34" customFormat="1" ht="15" customHeight="1" thickBot="1">
      <c r="A6" s="26">
        <v>2387800</v>
      </c>
      <c r="B6" s="26">
        <v>2430600</v>
      </c>
      <c r="C6" s="125">
        <v>2469900</v>
      </c>
      <c r="D6" s="26">
        <v>2374550</v>
      </c>
      <c r="E6" s="26">
        <v>2374200</v>
      </c>
      <c r="F6" s="133">
        <v>2422300</v>
      </c>
      <c r="G6" s="26">
        <f>SUM(A6-D6)</f>
        <v>13250</v>
      </c>
      <c r="H6" s="42">
        <f>SUM(B6-E6)</f>
        <v>56400</v>
      </c>
      <c r="I6" s="42">
        <f>SUM(C6-F6)</f>
        <v>47600</v>
      </c>
    </row>
    <row r="7" spans="1:9" s="33" customFormat="1" ht="13.5" thickTop="1">
      <c r="A7" s="117" t="s">
        <v>37</v>
      </c>
      <c r="B7" s="21"/>
      <c r="C7" s="21"/>
      <c r="D7" s="124" t="s">
        <v>24</v>
      </c>
      <c r="E7" s="40"/>
      <c r="F7" s="23"/>
      <c r="G7" s="20" t="s">
        <v>46</v>
      </c>
      <c r="H7" s="20"/>
      <c r="I7" s="21"/>
    </row>
    <row r="8" spans="1:9" s="28" customFormat="1" ht="12.75">
      <c r="A8" s="29">
        <v>495000</v>
      </c>
      <c r="B8" s="29">
        <v>0</v>
      </c>
      <c r="C8" s="29">
        <v>0</v>
      </c>
      <c r="D8" s="29">
        <v>740000</v>
      </c>
      <c r="E8" s="29">
        <v>100000</v>
      </c>
      <c r="F8" s="29">
        <v>60000</v>
      </c>
      <c r="G8" s="29">
        <f>SUM(A8-D8)</f>
        <v>-245000</v>
      </c>
      <c r="H8" s="43">
        <f>SUM(B8-E8)</f>
        <v>-100000</v>
      </c>
      <c r="I8" s="43">
        <f>SUM(C8-F8)</f>
        <v>-60000</v>
      </c>
    </row>
    <row r="9" spans="1:9" s="25" customFormat="1" ht="12.75">
      <c r="A9" s="22" t="s">
        <v>50</v>
      </c>
      <c r="B9" s="24"/>
      <c r="C9" s="131"/>
      <c r="D9" s="23" t="s">
        <v>54</v>
      </c>
      <c r="E9" s="23"/>
      <c r="F9" s="24"/>
      <c r="G9" s="22" t="s">
        <v>47</v>
      </c>
      <c r="H9" s="23"/>
      <c r="I9" s="24"/>
    </row>
    <row r="10" spans="1:9" s="28" customFormat="1" ht="12.75">
      <c r="A10" s="27">
        <v>231750</v>
      </c>
      <c r="B10" s="27">
        <v>43600</v>
      </c>
      <c r="C10" s="27">
        <v>12400</v>
      </c>
      <c r="D10" s="27">
        <v>0</v>
      </c>
      <c r="E10" s="27">
        <v>0</v>
      </c>
      <c r="F10" s="27">
        <v>0</v>
      </c>
      <c r="G10" s="27">
        <f>SUM(G6+G8)</f>
        <v>-231750</v>
      </c>
      <c r="H10" s="27">
        <f>SUM(H6+H8)</f>
        <v>-43600</v>
      </c>
      <c r="I10" s="44">
        <f>SUM(I6+I8)</f>
        <v>-12400</v>
      </c>
    </row>
    <row r="11" spans="1:9" s="25" customFormat="1" ht="12.75">
      <c r="A11" s="22"/>
      <c r="B11" s="24"/>
      <c r="C11" s="24"/>
      <c r="D11" s="23"/>
      <c r="E11" s="23"/>
      <c r="F11" s="24"/>
      <c r="G11" s="22" t="s">
        <v>49</v>
      </c>
      <c r="H11" s="23"/>
      <c r="I11" s="24"/>
    </row>
    <row r="12" spans="1:9" s="31" customFormat="1" ht="13.5" thickBot="1">
      <c r="A12" s="30">
        <f>SUM(A6,A8,A10)</f>
        <v>3114550</v>
      </c>
      <c r="B12" s="30">
        <f>SUM(B6,B8,B10)</f>
        <v>2474200</v>
      </c>
      <c r="C12" s="30">
        <f>SUM(C6,C8,C10)</f>
        <v>2482300</v>
      </c>
      <c r="D12" s="30">
        <f>SUM(D6,D8)</f>
        <v>3114550</v>
      </c>
      <c r="E12" s="30">
        <f>SUM(E6,E8,E10)</f>
        <v>2474200</v>
      </c>
      <c r="F12" s="30">
        <f>SUM(F6+F8)</f>
        <v>2482300</v>
      </c>
      <c r="G12" s="30">
        <v>0</v>
      </c>
      <c r="H12" s="30">
        <v>0</v>
      </c>
      <c r="I12" s="45">
        <v>0</v>
      </c>
    </row>
    <row r="13" spans="7:9" ht="12.75">
      <c r="G13" s="1"/>
      <c r="H13" s="1"/>
      <c r="I13" s="1"/>
    </row>
    <row r="14" spans="7:9" ht="12.75">
      <c r="G14" s="1"/>
      <c r="H14" s="1"/>
      <c r="I14" s="1"/>
    </row>
    <row r="15" spans="2:7" ht="12.75">
      <c r="B15" t="s">
        <v>56</v>
      </c>
      <c r="G15" s="1"/>
    </row>
    <row r="16" ht="12.75">
      <c r="B16" t="s">
        <v>28</v>
      </c>
    </row>
  </sheetData>
  <sheetProtection/>
  <mergeCells count="1">
    <mergeCell ref="B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F11" sqref="F11"/>
    </sheetView>
  </sheetViews>
  <sheetFormatPr defaultColWidth="9.00390625" defaultRowHeight="12.75" customHeight="1"/>
  <cols>
    <col min="1" max="1" width="12.625" style="2" customWidth="1"/>
    <col min="2" max="2" width="31.625" style="2" customWidth="1"/>
    <col min="3" max="9" width="10.75390625" style="0" customWidth="1"/>
    <col min="10" max="13" width="8.25390625" style="0" customWidth="1"/>
  </cols>
  <sheetData>
    <row r="1" spans="1:9" ht="14.25" customHeight="1">
      <c r="A1" s="105" t="s">
        <v>36</v>
      </c>
      <c r="B1" s="106"/>
      <c r="C1" s="104" t="s">
        <v>14</v>
      </c>
      <c r="D1" s="104" t="s">
        <v>14</v>
      </c>
      <c r="E1" s="104" t="s">
        <v>14</v>
      </c>
      <c r="F1" s="104" t="s">
        <v>0</v>
      </c>
      <c r="G1" s="104" t="s">
        <v>14</v>
      </c>
      <c r="H1" s="104" t="s">
        <v>14</v>
      </c>
      <c r="I1" s="104" t="s">
        <v>14</v>
      </c>
    </row>
    <row r="2" spans="1:18" ht="12.75" customHeight="1">
      <c r="A2" s="135" t="s">
        <v>1</v>
      </c>
      <c r="B2" s="136" t="s">
        <v>5</v>
      </c>
      <c r="C2" s="88">
        <v>2020</v>
      </c>
      <c r="D2" s="88">
        <v>2021</v>
      </c>
      <c r="E2" s="88">
        <v>2022</v>
      </c>
      <c r="F2" s="88">
        <v>2022</v>
      </c>
      <c r="G2" s="88">
        <v>2023</v>
      </c>
      <c r="H2" s="88">
        <v>2024</v>
      </c>
      <c r="I2" s="88">
        <v>2025</v>
      </c>
      <c r="J2" s="63"/>
      <c r="K2" s="60"/>
      <c r="L2" s="97"/>
      <c r="M2" s="97"/>
      <c r="N2" s="97"/>
      <c r="O2" s="97"/>
      <c r="P2" s="97"/>
      <c r="Q2" s="97"/>
      <c r="R2" s="97"/>
    </row>
    <row r="3" spans="1:18" s="7" customFormat="1" ht="12.75" customHeight="1">
      <c r="A3" s="135">
        <v>100</v>
      </c>
      <c r="B3" s="137" t="s">
        <v>7</v>
      </c>
      <c r="C3" s="84">
        <v>935200</v>
      </c>
      <c r="D3" s="84">
        <v>936200</v>
      </c>
      <c r="E3" s="84">
        <v>936200</v>
      </c>
      <c r="F3" s="84">
        <v>1019000</v>
      </c>
      <c r="G3" s="84">
        <v>1035400</v>
      </c>
      <c r="H3" s="84">
        <v>1045500</v>
      </c>
      <c r="I3" s="84">
        <v>1050000</v>
      </c>
      <c r="J3" s="96"/>
      <c r="K3" s="96"/>
      <c r="L3" s="98"/>
      <c r="M3" s="98"/>
      <c r="N3" s="99"/>
      <c r="O3" s="99"/>
      <c r="P3" s="99"/>
      <c r="Q3" s="99"/>
      <c r="R3" s="99"/>
    </row>
    <row r="4" spans="1:18" s="7" customFormat="1" ht="12.75" customHeight="1">
      <c r="A4" s="135">
        <v>200</v>
      </c>
      <c r="B4" s="137" t="s">
        <v>16</v>
      </c>
      <c r="C4" s="84">
        <v>69071</v>
      </c>
      <c r="D4" s="84">
        <v>69200</v>
      </c>
      <c r="E4" s="84">
        <v>60250</v>
      </c>
      <c r="F4" s="84">
        <v>52000</v>
      </c>
      <c r="G4" s="84">
        <v>52300</v>
      </c>
      <c r="H4" s="84">
        <v>65000</v>
      </c>
      <c r="I4" s="84">
        <v>69800</v>
      </c>
      <c r="J4" s="95"/>
      <c r="K4" s="96"/>
      <c r="L4" s="100"/>
      <c r="M4" s="100"/>
      <c r="N4" s="101"/>
      <c r="O4" s="101"/>
      <c r="P4" s="101"/>
      <c r="Q4" s="101"/>
      <c r="R4" s="101"/>
    </row>
    <row r="5" spans="1:18" ht="12.75" customHeight="1">
      <c r="A5" s="135">
        <v>300</v>
      </c>
      <c r="B5" s="137" t="s">
        <v>13</v>
      </c>
      <c r="C5" s="84">
        <v>1111729</v>
      </c>
      <c r="D5" s="84">
        <v>1342000</v>
      </c>
      <c r="E5" s="84">
        <v>1348500</v>
      </c>
      <c r="F5" s="84">
        <v>1300000</v>
      </c>
      <c r="G5" s="84">
        <v>1300000</v>
      </c>
      <c r="H5" s="84">
        <v>1320000</v>
      </c>
      <c r="I5" s="84">
        <v>1350000</v>
      </c>
      <c r="J5" s="95"/>
      <c r="K5" s="96"/>
      <c r="L5" s="100"/>
      <c r="M5" s="100"/>
      <c r="N5" s="101"/>
      <c r="O5" s="101"/>
      <c r="P5" s="101"/>
      <c r="Q5" s="101"/>
      <c r="R5" s="101"/>
    </row>
    <row r="6" spans="1:10" ht="12.75" customHeight="1">
      <c r="A6" s="92"/>
      <c r="B6" s="73" t="s">
        <v>35</v>
      </c>
      <c r="C6" s="61">
        <v>100</v>
      </c>
      <c r="D6" s="61">
        <v>100</v>
      </c>
      <c r="E6" s="61">
        <v>100</v>
      </c>
      <c r="F6" s="61">
        <v>100</v>
      </c>
      <c r="G6" s="61">
        <v>100</v>
      </c>
      <c r="H6" s="61">
        <v>100</v>
      </c>
      <c r="I6" s="61">
        <v>100</v>
      </c>
      <c r="J6" s="74"/>
    </row>
    <row r="7" spans="1:10" ht="12.75" customHeight="1">
      <c r="A7" s="102" t="s">
        <v>38</v>
      </c>
      <c r="B7" s="103"/>
      <c r="C7" s="93">
        <f aca="true" t="shared" si="0" ref="C7:I7">SUM(C3,C4,C5,C6)</f>
        <v>2116100</v>
      </c>
      <c r="D7" s="93">
        <f t="shared" si="0"/>
        <v>2347500</v>
      </c>
      <c r="E7" s="93">
        <f t="shared" si="0"/>
        <v>2345050</v>
      </c>
      <c r="F7" s="93">
        <f t="shared" si="0"/>
        <v>2371100</v>
      </c>
      <c r="G7" s="93">
        <f t="shared" si="0"/>
        <v>2387800</v>
      </c>
      <c r="H7" s="93">
        <f t="shared" si="0"/>
        <v>2430600</v>
      </c>
      <c r="I7" s="93">
        <f t="shared" si="0"/>
        <v>2469900</v>
      </c>
      <c r="J7" s="74"/>
    </row>
    <row r="8" spans="1:12" ht="15.75" customHeight="1">
      <c r="A8" s="105" t="s">
        <v>40</v>
      </c>
      <c r="B8" s="106"/>
      <c r="C8" s="104" t="s">
        <v>14</v>
      </c>
      <c r="D8" s="104" t="s">
        <v>14</v>
      </c>
      <c r="E8" s="104" t="s">
        <v>14</v>
      </c>
      <c r="F8" s="104" t="s">
        <v>0</v>
      </c>
      <c r="G8" s="104" t="s">
        <v>14</v>
      </c>
      <c r="H8" s="104" t="s">
        <v>14</v>
      </c>
      <c r="I8" s="104" t="s">
        <v>14</v>
      </c>
      <c r="J8" s="97"/>
      <c r="L8" s="110"/>
    </row>
    <row r="9" spans="1:10" ht="15.75" customHeight="1">
      <c r="A9" s="73"/>
      <c r="B9" s="91" t="s">
        <v>5</v>
      </c>
      <c r="C9" s="88">
        <v>2020</v>
      </c>
      <c r="D9" s="88">
        <v>2021</v>
      </c>
      <c r="E9" s="88">
        <v>2022</v>
      </c>
      <c r="F9" s="88">
        <v>2022</v>
      </c>
      <c r="G9" s="88">
        <v>2023</v>
      </c>
      <c r="H9" s="88">
        <v>2024</v>
      </c>
      <c r="I9" s="88">
        <v>2025</v>
      </c>
      <c r="J9" s="97"/>
    </row>
    <row r="10" spans="1:10" ht="12.75" customHeight="1">
      <c r="A10" s="41" t="s">
        <v>38</v>
      </c>
      <c r="B10" s="109"/>
      <c r="C10" s="93">
        <v>676000</v>
      </c>
      <c r="D10" s="93">
        <v>501200</v>
      </c>
      <c r="E10" s="93">
        <v>502700</v>
      </c>
      <c r="F10" s="93">
        <v>52000</v>
      </c>
      <c r="G10" s="93">
        <v>495000</v>
      </c>
      <c r="H10" s="93">
        <v>0</v>
      </c>
      <c r="I10" s="93">
        <v>0</v>
      </c>
      <c r="J10" s="97"/>
    </row>
    <row r="11" spans="1:10" ht="12" customHeight="1">
      <c r="A11" s="107"/>
      <c r="B11" s="108"/>
      <c r="C11" s="84"/>
      <c r="D11" s="84"/>
      <c r="E11" s="84"/>
      <c r="F11" s="84"/>
      <c r="G11" s="84"/>
      <c r="H11" s="84"/>
      <c r="I11" s="84"/>
      <c r="J11" s="97"/>
    </row>
    <row r="12" spans="1:10" ht="12.75" customHeight="1">
      <c r="A12" s="105" t="s">
        <v>33</v>
      </c>
      <c r="B12" s="106"/>
      <c r="C12" s="104" t="s">
        <v>14</v>
      </c>
      <c r="D12" s="104" t="s">
        <v>14</v>
      </c>
      <c r="E12" s="134" t="s">
        <v>14</v>
      </c>
      <c r="F12" s="104" t="s">
        <v>0</v>
      </c>
      <c r="G12" s="104" t="s">
        <v>14</v>
      </c>
      <c r="H12" s="134" t="s">
        <v>14</v>
      </c>
      <c r="I12" s="134" t="s">
        <v>14</v>
      </c>
      <c r="J12" s="99"/>
    </row>
    <row r="13" spans="1:10" ht="12" customHeight="1">
      <c r="A13" s="64" t="s">
        <v>25</v>
      </c>
      <c r="B13" s="65"/>
      <c r="C13" s="88">
        <v>2020</v>
      </c>
      <c r="D13" s="88">
        <v>2021</v>
      </c>
      <c r="E13" s="88">
        <v>2022</v>
      </c>
      <c r="F13" s="88">
        <v>2022</v>
      </c>
      <c r="G13" s="88">
        <v>2023</v>
      </c>
      <c r="H13" s="88">
        <v>2024</v>
      </c>
      <c r="I13" s="88">
        <v>2025</v>
      </c>
      <c r="J13" s="101"/>
    </row>
    <row r="14" spans="1:9" ht="12.75">
      <c r="A14" s="83" t="s">
        <v>30</v>
      </c>
      <c r="B14" s="65"/>
      <c r="C14" s="84">
        <v>5500</v>
      </c>
      <c r="D14" s="84">
        <v>5000</v>
      </c>
      <c r="E14" s="84">
        <v>6850</v>
      </c>
      <c r="F14" s="84">
        <v>6200</v>
      </c>
      <c r="G14" s="84">
        <v>6850</v>
      </c>
      <c r="H14" s="84">
        <v>7000</v>
      </c>
      <c r="I14" s="84">
        <v>7000</v>
      </c>
    </row>
    <row r="15" spans="1:9" ht="12.75" customHeight="1">
      <c r="A15" s="64" t="s">
        <v>19</v>
      </c>
      <c r="B15" s="65"/>
      <c r="C15" s="84">
        <v>12900</v>
      </c>
      <c r="D15" s="84">
        <v>13000</v>
      </c>
      <c r="E15" s="84">
        <v>14000</v>
      </c>
      <c r="F15" s="84">
        <v>1950</v>
      </c>
      <c r="G15" s="84">
        <v>3000</v>
      </c>
      <c r="H15" s="84">
        <v>4000</v>
      </c>
      <c r="I15" s="84">
        <v>4000</v>
      </c>
    </row>
    <row r="16" spans="1:9" ht="12.75" customHeight="1">
      <c r="A16" s="83" t="s">
        <v>27</v>
      </c>
      <c r="B16" s="65"/>
      <c r="C16" s="84">
        <v>85200</v>
      </c>
      <c r="D16" s="84">
        <v>272000</v>
      </c>
      <c r="E16" s="84">
        <v>107100</v>
      </c>
      <c r="F16" s="84">
        <v>95200</v>
      </c>
      <c r="G16" s="84">
        <v>98500</v>
      </c>
      <c r="H16" s="84">
        <v>100000</v>
      </c>
      <c r="I16" s="84">
        <v>100000</v>
      </c>
    </row>
    <row r="17" spans="1:9" ht="12.75" customHeight="1">
      <c r="A17" s="83" t="s">
        <v>39</v>
      </c>
      <c r="B17" s="65"/>
      <c r="C17" s="84">
        <v>9300</v>
      </c>
      <c r="D17" s="84">
        <v>9300</v>
      </c>
      <c r="E17" s="84">
        <v>9000</v>
      </c>
      <c r="F17" s="84">
        <v>13500</v>
      </c>
      <c r="G17" s="84">
        <v>13500</v>
      </c>
      <c r="H17" s="84">
        <v>15000</v>
      </c>
      <c r="I17" s="84">
        <v>16000</v>
      </c>
    </row>
    <row r="18" spans="1:9" ht="12.75" customHeight="1">
      <c r="A18" s="64" t="s">
        <v>21</v>
      </c>
      <c r="B18" s="65"/>
      <c r="C18" s="84">
        <v>1160100</v>
      </c>
      <c r="D18" s="84">
        <v>1278600</v>
      </c>
      <c r="E18" s="84">
        <v>1338700</v>
      </c>
      <c r="F18" s="84">
        <v>1202480</v>
      </c>
      <c r="G18" s="84">
        <v>1394700</v>
      </c>
      <c r="H18" s="84">
        <v>1406200</v>
      </c>
      <c r="I18" s="84">
        <v>1438300</v>
      </c>
    </row>
    <row r="19" spans="1:9" ht="12.75" customHeight="1">
      <c r="A19" s="83" t="s">
        <v>31</v>
      </c>
      <c r="B19" s="65"/>
      <c r="C19" s="84">
        <v>22100</v>
      </c>
      <c r="D19" s="84">
        <v>32100</v>
      </c>
      <c r="E19" s="84">
        <v>6500</v>
      </c>
      <c r="F19" s="84">
        <v>2800</v>
      </c>
      <c r="G19" s="84">
        <v>6000</v>
      </c>
      <c r="H19" s="84">
        <v>7000</v>
      </c>
      <c r="I19" s="84">
        <v>7000</v>
      </c>
    </row>
    <row r="20" spans="1:9" ht="12.75" customHeight="1">
      <c r="A20" s="64" t="s">
        <v>22</v>
      </c>
      <c r="B20" s="65"/>
      <c r="C20" s="84">
        <v>135500</v>
      </c>
      <c r="D20" s="84">
        <v>158000</v>
      </c>
      <c r="E20" s="84">
        <v>208000</v>
      </c>
      <c r="F20" s="84">
        <v>235800</v>
      </c>
      <c r="G20" s="84">
        <v>253000</v>
      </c>
      <c r="H20" s="84">
        <v>225000</v>
      </c>
      <c r="I20" s="84">
        <v>230000</v>
      </c>
    </row>
    <row r="21" spans="1:9" ht="12.75" customHeight="1">
      <c r="A21" s="83" t="s">
        <v>32</v>
      </c>
      <c r="B21" s="65"/>
      <c r="C21" s="84">
        <v>195000</v>
      </c>
      <c r="D21" s="84">
        <v>177500</v>
      </c>
      <c r="E21" s="84">
        <v>206200</v>
      </c>
      <c r="F21" s="84">
        <v>214700</v>
      </c>
      <c r="G21" s="84">
        <v>135000</v>
      </c>
      <c r="H21" s="84">
        <v>140000</v>
      </c>
      <c r="I21" s="84">
        <v>145000</v>
      </c>
    </row>
    <row r="22" spans="1:9" ht="12.75" customHeight="1">
      <c r="A22" s="64" t="s">
        <v>23</v>
      </c>
      <c r="B22" s="65"/>
      <c r="C22" s="84">
        <v>461500</v>
      </c>
      <c r="D22" s="84">
        <v>402000</v>
      </c>
      <c r="E22" s="84">
        <v>417400</v>
      </c>
      <c r="F22" s="84">
        <v>474000</v>
      </c>
      <c r="G22" s="84">
        <v>464000</v>
      </c>
      <c r="H22" s="84">
        <v>470000</v>
      </c>
      <c r="I22" s="84">
        <v>475000</v>
      </c>
    </row>
    <row r="23" spans="1:9" ht="12.75" customHeight="1">
      <c r="A23" s="62" t="s">
        <v>26</v>
      </c>
      <c r="B23" s="3"/>
      <c r="C23" s="93">
        <f aca="true" t="shared" si="1" ref="C23:I23">SUM(C14:C22)</f>
        <v>2087100</v>
      </c>
      <c r="D23" s="93">
        <f t="shared" si="1"/>
        <v>2347500</v>
      </c>
      <c r="E23" s="93">
        <f t="shared" si="1"/>
        <v>2313750</v>
      </c>
      <c r="F23" s="93">
        <f t="shared" si="1"/>
        <v>2246630</v>
      </c>
      <c r="G23" s="93">
        <f t="shared" si="1"/>
        <v>2374550</v>
      </c>
      <c r="H23" s="93">
        <f t="shared" si="1"/>
        <v>2374200</v>
      </c>
      <c r="I23" s="93">
        <f t="shared" si="1"/>
        <v>2422300</v>
      </c>
    </row>
    <row r="24" spans="3:9" ht="11.25" customHeight="1">
      <c r="C24" s="90"/>
      <c r="D24" s="89"/>
      <c r="E24" s="89"/>
      <c r="F24" s="90"/>
      <c r="G24" s="89"/>
      <c r="H24" s="89"/>
      <c r="I24" s="89"/>
    </row>
    <row r="25" spans="1:9" ht="14.25" customHeight="1">
      <c r="A25" s="105" t="s">
        <v>34</v>
      </c>
      <c r="B25" s="106"/>
      <c r="C25" s="104" t="s">
        <v>14</v>
      </c>
      <c r="D25" s="104" t="s">
        <v>14</v>
      </c>
      <c r="E25" s="134" t="s">
        <v>14</v>
      </c>
      <c r="F25" s="104" t="s">
        <v>0</v>
      </c>
      <c r="G25" s="104" t="s">
        <v>14</v>
      </c>
      <c r="H25" s="134" t="s">
        <v>14</v>
      </c>
      <c r="I25" s="134" t="s">
        <v>14</v>
      </c>
    </row>
    <row r="26" spans="1:9" ht="10.5" customHeight="1">
      <c r="A26" s="64" t="s">
        <v>25</v>
      </c>
      <c r="B26" s="65"/>
      <c r="C26" s="88">
        <v>2020</v>
      </c>
      <c r="D26" s="88">
        <v>2021</v>
      </c>
      <c r="E26" s="88">
        <v>2022</v>
      </c>
      <c r="F26" s="88">
        <v>2022</v>
      </c>
      <c r="G26" s="88">
        <v>2023</v>
      </c>
      <c r="H26" s="88">
        <v>2024</v>
      </c>
      <c r="I26" s="88">
        <v>2025</v>
      </c>
    </row>
    <row r="27" spans="1:9" ht="15" customHeight="1">
      <c r="A27" s="83" t="s">
        <v>30</v>
      </c>
      <c r="B27" s="65"/>
      <c r="C27" s="84">
        <v>895000</v>
      </c>
      <c r="D27" s="84">
        <v>765000</v>
      </c>
      <c r="E27" s="84">
        <v>910000</v>
      </c>
      <c r="F27" s="84">
        <v>360430</v>
      </c>
      <c r="G27" s="84">
        <v>740000</v>
      </c>
      <c r="H27" s="84">
        <v>100000</v>
      </c>
      <c r="I27" s="84">
        <v>60000</v>
      </c>
    </row>
    <row r="28" spans="1:9" ht="12.75" customHeight="1">
      <c r="A28" s="64" t="s">
        <v>19</v>
      </c>
      <c r="B28" s="65"/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1:9" ht="12.75" customHeight="1">
      <c r="A29" s="83" t="s">
        <v>27</v>
      </c>
      <c r="B29" s="65"/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1:9" ht="12.75" customHeight="1">
      <c r="A30" s="64" t="s">
        <v>20</v>
      </c>
      <c r="B30" s="65"/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1:9" ht="12.75" customHeight="1">
      <c r="A31" s="64" t="s">
        <v>21</v>
      </c>
      <c r="B31" s="65"/>
      <c r="C31" s="84"/>
      <c r="D31" s="61">
        <v>0</v>
      </c>
      <c r="E31" s="61">
        <v>0</v>
      </c>
      <c r="F31" s="84"/>
      <c r="G31" s="61">
        <v>0</v>
      </c>
      <c r="H31" s="61">
        <v>0</v>
      </c>
      <c r="I31" s="61">
        <v>0</v>
      </c>
    </row>
    <row r="32" spans="1:9" ht="12.75" customHeight="1">
      <c r="A32" s="83" t="s">
        <v>31</v>
      </c>
      <c r="B32" s="65"/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</row>
    <row r="33" spans="1:9" ht="12.75" customHeight="1">
      <c r="A33" s="64" t="s">
        <v>22</v>
      </c>
      <c r="B33" s="65"/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</row>
    <row r="34" spans="1:9" ht="12.75" customHeight="1">
      <c r="A34" s="83" t="s">
        <v>32</v>
      </c>
      <c r="B34" s="65"/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</row>
    <row r="35" spans="1:9" ht="12.75" customHeight="1">
      <c r="A35" s="64" t="s">
        <v>23</v>
      </c>
      <c r="B35" s="65"/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</row>
    <row r="36" spans="1:9" ht="12.75" customHeight="1">
      <c r="A36" s="62" t="s">
        <v>26</v>
      </c>
      <c r="B36" s="3"/>
      <c r="C36" s="93">
        <f aca="true" t="shared" si="2" ref="C36:I36">SUM(C27:C35)</f>
        <v>895000</v>
      </c>
      <c r="D36" s="93">
        <f t="shared" si="2"/>
        <v>765000</v>
      </c>
      <c r="E36" s="93">
        <f t="shared" si="2"/>
        <v>910000</v>
      </c>
      <c r="F36" s="93">
        <f t="shared" si="2"/>
        <v>360430</v>
      </c>
      <c r="G36" s="93">
        <f t="shared" si="2"/>
        <v>740000</v>
      </c>
      <c r="H36" s="93">
        <f t="shared" si="2"/>
        <v>100000</v>
      </c>
      <c r="I36" s="93">
        <f t="shared" si="2"/>
        <v>60000</v>
      </c>
    </row>
  </sheetData>
  <sheetProtection formatCells="0"/>
  <printOptions/>
  <pageMargins left="0.7874015748031497" right="0.5511811023622047" top="0.8267716535433072" bottom="0.984251968503937" header="0.5118110236220472" footer="0.5118110236220472"/>
  <pageSetup horizontalDpi="600" verticalDpi="600" orientation="landscape" paperSize="9" r:id="rId1"/>
  <headerFooter alignWithMargins="0">
    <oddHeader>&amp;C&amp;"Arial,Tučné"&amp;14Sumár rozpočtu v €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workbookViewId="0" topLeftCell="A1">
      <selection activeCell="D10" sqref="D10"/>
    </sheetView>
  </sheetViews>
  <sheetFormatPr defaultColWidth="26.375" defaultRowHeight="12.75"/>
  <cols>
    <col min="1" max="1" width="32.25390625" style="1" customWidth="1"/>
    <col min="2" max="2" width="10.75390625" style="16" customWidth="1"/>
    <col min="3" max="3" width="10.75390625" style="12" customWidth="1"/>
    <col min="4" max="4" width="10.75390625" style="35" customWidth="1"/>
    <col min="5" max="5" width="10.75390625" style="1" customWidth="1"/>
    <col min="6" max="6" width="11.125" style="1" customWidth="1"/>
    <col min="7" max="8" width="10.75390625" style="1" customWidth="1"/>
    <col min="9" max="9" width="26.375" style="1" hidden="1" customWidth="1"/>
    <col min="10" max="16384" width="26.375" style="1" customWidth="1"/>
  </cols>
  <sheetData>
    <row r="1" spans="1:8" ht="12.75">
      <c r="A1" s="35"/>
      <c r="B1" s="49" t="s">
        <v>14</v>
      </c>
      <c r="C1" s="49" t="s">
        <v>14</v>
      </c>
      <c r="D1" s="49" t="s">
        <v>14</v>
      </c>
      <c r="E1" s="49" t="s">
        <v>0</v>
      </c>
      <c r="F1" s="49" t="s">
        <v>14</v>
      </c>
      <c r="G1" s="49" t="s">
        <v>14</v>
      </c>
      <c r="H1" s="49" t="s">
        <v>14</v>
      </c>
    </row>
    <row r="2" spans="1:8" ht="12" customHeight="1">
      <c r="A2" s="66" t="s">
        <v>6</v>
      </c>
      <c r="B2" s="87">
        <v>2020</v>
      </c>
      <c r="C2" s="87">
        <v>2021</v>
      </c>
      <c r="D2" s="87">
        <v>2022</v>
      </c>
      <c r="E2" s="87">
        <v>2022</v>
      </c>
      <c r="F2" s="87">
        <v>2023</v>
      </c>
      <c r="G2" s="87">
        <v>2024</v>
      </c>
      <c r="H2" s="87">
        <v>2025</v>
      </c>
    </row>
    <row r="3" spans="1:8" ht="12" customHeight="1">
      <c r="A3" s="94" t="s">
        <v>15</v>
      </c>
      <c r="B3" s="58">
        <v>0</v>
      </c>
      <c r="C3" s="58">
        <v>1500</v>
      </c>
      <c r="D3" s="58">
        <v>3000</v>
      </c>
      <c r="E3" s="58">
        <v>900</v>
      </c>
      <c r="F3" s="58">
        <v>0</v>
      </c>
      <c r="G3" s="58">
        <v>0</v>
      </c>
      <c r="H3" s="58">
        <v>0</v>
      </c>
    </row>
    <row r="4" spans="1:9" ht="12" customHeight="1">
      <c r="A4" s="94" t="s">
        <v>44</v>
      </c>
      <c r="B4" s="58">
        <v>676000</v>
      </c>
      <c r="C4" s="58">
        <v>400000</v>
      </c>
      <c r="D4" s="58">
        <v>499700</v>
      </c>
      <c r="E4" s="58">
        <v>0</v>
      </c>
      <c r="F4" s="58">
        <v>495000</v>
      </c>
      <c r="G4" s="58">
        <v>0</v>
      </c>
      <c r="H4" s="58">
        <v>0</v>
      </c>
      <c r="I4" s="112"/>
    </row>
    <row r="5" spans="1:9" ht="12" customHeight="1">
      <c r="A5" s="94" t="s">
        <v>55</v>
      </c>
      <c r="B5" s="58">
        <v>0</v>
      </c>
      <c r="C5" s="58">
        <v>0</v>
      </c>
      <c r="D5" s="132">
        <v>0</v>
      </c>
      <c r="E5" s="58">
        <v>51100</v>
      </c>
      <c r="F5" s="58"/>
      <c r="G5" s="132"/>
      <c r="H5" s="132"/>
      <c r="I5" s="112"/>
    </row>
    <row r="6" spans="1:9" ht="12" customHeight="1" thickBot="1">
      <c r="A6" s="94" t="s">
        <v>45</v>
      </c>
      <c r="B6" s="58">
        <v>0</v>
      </c>
      <c r="C6" s="58">
        <v>99700</v>
      </c>
      <c r="D6" s="132">
        <v>0</v>
      </c>
      <c r="E6" s="58">
        <v>0</v>
      </c>
      <c r="F6" s="58">
        <v>0</v>
      </c>
      <c r="G6" s="132">
        <v>0</v>
      </c>
      <c r="H6" s="132">
        <v>0</v>
      </c>
      <c r="I6" s="112"/>
    </row>
    <row r="7" spans="1:8" ht="12" customHeight="1" thickBot="1">
      <c r="A7" s="118" t="s">
        <v>42</v>
      </c>
      <c r="B7" s="119">
        <f aca="true" t="shared" si="0" ref="B7:H7">SUM(B3:B6)</f>
        <v>676000</v>
      </c>
      <c r="C7" s="119">
        <f t="shared" si="0"/>
        <v>501200</v>
      </c>
      <c r="D7" s="119">
        <f t="shared" si="0"/>
        <v>502700</v>
      </c>
      <c r="E7" s="119">
        <f t="shared" si="0"/>
        <v>52000</v>
      </c>
      <c r="F7" s="119">
        <f t="shared" si="0"/>
        <v>495000</v>
      </c>
      <c r="G7" s="119">
        <f t="shared" si="0"/>
        <v>0</v>
      </c>
      <c r="H7" s="119">
        <f t="shared" si="0"/>
        <v>0</v>
      </c>
    </row>
  </sheetData>
  <sheetProtection formatCells="0"/>
  <printOptions/>
  <pageMargins left="0.7480314960629921" right="0.275590551181102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&amp;C&amp;"Arial,Tučné"&amp;14Kapitálové príjmy v €</oddHeader>
    <oddFooter>&amp;CStránka &amp;P</oddFooter>
  </headerFooter>
  <rowBreaks count="1" manualBreakCount="1">
    <brk id="7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8.375" style="1" customWidth="1"/>
    <col min="2" max="2" width="9.75390625" style="1" customWidth="1"/>
    <col min="3" max="3" width="8.75390625" style="1" customWidth="1"/>
    <col min="4" max="4" width="10.125" style="1" customWidth="1"/>
    <col min="5" max="5" width="9.75390625" style="1" customWidth="1"/>
    <col min="6" max="6" width="10.75390625" style="1" hidden="1" customWidth="1"/>
    <col min="7" max="7" width="8.75390625" style="1" customWidth="1"/>
    <col min="8" max="16384" width="9.125" style="1" customWidth="1"/>
  </cols>
  <sheetData>
    <row r="1" spans="2:9" ht="12.75">
      <c r="B1" s="49" t="s">
        <v>14</v>
      </c>
      <c r="C1" s="49" t="s">
        <v>14</v>
      </c>
      <c r="D1" s="49" t="s">
        <v>14</v>
      </c>
      <c r="E1" s="49" t="s">
        <v>14</v>
      </c>
      <c r="G1" s="49" t="s">
        <v>14</v>
      </c>
      <c r="H1" s="49" t="s">
        <v>14</v>
      </c>
      <c r="I1" s="49" t="s">
        <v>14</v>
      </c>
    </row>
    <row r="2" spans="1:9" ht="12.75">
      <c r="A2" s="4" t="s">
        <v>6</v>
      </c>
      <c r="B2" s="39">
        <v>2020</v>
      </c>
      <c r="C2" s="39">
        <v>2021</v>
      </c>
      <c r="D2" s="39">
        <v>2022</v>
      </c>
      <c r="E2" s="39">
        <v>2022</v>
      </c>
      <c r="F2" s="39">
        <v>2013</v>
      </c>
      <c r="G2" s="39">
        <v>2023</v>
      </c>
      <c r="H2" s="39">
        <v>2024</v>
      </c>
      <c r="I2" s="39">
        <v>2025</v>
      </c>
    </row>
    <row r="3" spans="1:9" ht="12.75">
      <c r="A3" s="8" t="s">
        <v>18</v>
      </c>
      <c r="B3" s="57">
        <v>0</v>
      </c>
      <c r="C3" s="57">
        <v>263800</v>
      </c>
      <c r="D3" s="57">
        <v>376000</v>
      </c>
      <c r="E3" s="57">
        <v>0</v>
      </c>
      <c r="F3" s="57"/>
      <c r="G3" s="57">
        <v>231750</v>
      </c>
      <c r="H3" s="57">
        <v>43600</v>
      </c>
      <c r="I3" s="57">
        <v>12400</v>
      </c>
    </row>
    <row r="4" spans="1:9" ht="12.75">
      <c r="A4" s="8" t="s">
        <v>29</v>
      </c>
      <c r="B4" s="57">
        <v>65217</v>
      </c>
      <c r="C4" s="57">
        <v>0</v>
      </c>
      <c r="D4" s="57">
        <v>0</v>
      </c>
      <c r="E4" s="57">
        <v>65217</v>
      </c>
      <c r="F4" s="57"/>
      <c r="G4" s="57">
        <v>0</v>
      </c>
      <c r="H4" s="57">
        <v>0</v>
      </c>
      <c r="I4" s="57">
        <v>0</v>
      </c>
    </row>
    <row r="5" spans="1:9" ht="15">
      <c r="A5" s="38" t="s">
        <v>4</v>
      </c>
      <c r="B5" s="59">
        <f>SUM(B3:B4)</f>
        <v>65217</v>
      </c>
      <c r="C5" s="59">
        <f>SUM(C3:C4)</f>
        <v>263800</v>
      </c>
      <c r="D5" s="59">
        <f>SUM(D3:D4)</f>
        <v>376000</v>
      </c>
      <c r="E5" s="59">
        <f>SUM(E3:E4)</f>
        <v>65217</v>
      </c>
      <c r="F5" s="59"/>
      <c r="G5" s="59">
        <f>SUM(G3:G4)</f>
        <v>231750</v>
      </c>
      <c r="H5" s="59">
        <f>SUM(H3:H4)</f>
        <v>43600</v>
      </c>
      <c r="I5" s="59">
        <f>SUM(I3:I4)</f>
        <v>12400</v>
      </c>
    </row>
    <row r="8" ht="12.75">
      <c r="A8" s="2"/>
    </row>
    <row r="9" ht="12.75">
      <c r="A9" s="2"/>
    </row>
  </sheetData>
  <sheetProtection formatCells="0"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&amp;C&amp;"Arial,Tučné"&amp;14Finančné príjmy v €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0.37109375" style="0" customWidth="1"/>
    <col min="2" max="2" width="29.125" style="0" customWidth="1"/>
    <col min="3" max="3" width="10.00390625" style="0" customWidth="1"/>
    <col min="4" max="4" width="9.875" style="0" customWidth="1"/>
    <col min="5" max="5" width="10.125" style="0" customWidth="1"/>
    <col min="6" max="6" width="9.875" style="0" customWidth="1"/>
    <col min="7" max="7" width="10.00390625" style="0" customWidth="1"/>
    <col min="8" max="8" width="10.375" style="0" customWidth="1"/>
    <col min="9" max="9" width="9.875" style="0" customWidth="1"/>
  </cols>
  <sheetData>
    <row r="1" spans="2:9" ht="28.5" customHeight="1">
      <c r="B1" s="120" t="s">
        <v>43</v>
      </c>
      <c r="C1" s="74"/>
      <c r="D1" s="74"/>
      <c r="E1" s="74"/>
      <c r="F1" s="74"/>
      <c r="G1" s="74"/>
      <c r="H1" s="74"/>
      <c r="I1" s="74"/>
    </row>
    <row r="2" spans="1:9" ht="12.75">
      <c r="A2" s="2"/>
      <c r="B2" s="46"/>
      <c r="C2" s="121" t="s">
        <v>14</v>
      </c>
      <c r="D2" s="122" t="s">
        <v>14</v>
      </c>
      <c r="E2" s="123" t="s">
        <v>14</v>
      </c>
      <c r="F2" s="121" t="s">
        <v>0</v>
      </c>
      <c r="G2" s="123" t="s">
        <v>14</v>
      </c>
      <c r="H2" s="123" t="s">
        <v>14</v>
      </c>
      <c r="I2" s="123" t="s">
        <v>14</v>
      </c>
    </row>
    <row r="3" spans="1:9" ht="12.75">
      <c r="A3" s="10" t="s">
        <v>5</v>
      </c>
      <c r="B3" s="67"/>
      <c r="C3" s="67">
        <v>2020</v>
      </c>
      <c r="D3" s="67">
        <v>2021</v>
      </c>
      <c r="E3" s="67">
        <v>2022</v>
      </c>
      <c r="F3" s="67">
        <v>2022</v>
      </c>
      <c r="G3" s="67">
        <v>2023</v>
      </c>
      <c r="H3" s="67">
        <v>2024</v>
      </c>
      <c r="I3" s="67">
        <v>2025</v>
      </c>
    </row>
    <row r="4" spans="1:10" ht="15">
      <c r="A4" s="70" t="s">
        <v>7</v>
      </c>
      <c r="B4" s="71"/>
      <c r="C4" s="114">
        <f aca="true" t="shared" si="0" ref="C4:I4">SUM(C5:C7)</f>
        <v>935200</v>
      </c>
      <c r="D4" s="114">
        <f t="shared" si="0"/>
        <v>936200</v>
      </c>
      <c r="E4" s="114">
        <f t="shared" si="0"/>
        <v>936200</v>
      </c>
      <c r="F4" s="114">
        <f t="shared" si="0"/>
        <v>1019000</v>
      </c>
      <c r="G4" s="114">
        <f t="shared" si="0"/>
        <v>1035400</v>
      </c>
      <c r="H4" s="114">
        <f t="shared" si="0"/>
        <v>1045500</v>
      </c>
      <c r="I4" s="114">
        <f t="shared" si="0"/>
        <v>1050000</v>
      </c>
      <c r="J4" s="115"/>
    </row>
    <row r="5" spans="1:9" ht="12.75">
      <c r="A5" s="5" t="s">
        <v>8</v>
      </c>
      <c r="B5" s="75"/>
      <c r="C5" s="76">
        <v>910000</v>
      </c>
      <c r="D5" s="76">
        <v>910000</v>
      </c>
      <c r="E5" s="76">
        <v>910000</v>
      </c>
      <c r="F5" s="76">
        <v>990000</v>
      </c>
      <c r="G5" s="76">
        <v>1000000</v>
      </c>
      <c r="H5" s="76">
        <v>1010000</v>
      </c>
      <c r="I5" s="76">
        <v>1014000</v>
      </c>
    </row>
    <row r="6" spans="1:9" ht="12.75">
      <c r="A6" s="5" t="s">
        <v>9</v>
      </c>
      <c r="B6" s="75"/>
      <c r="C6" s="75">
        <v>11100</v>
      </c>
      <c r="D6" s="75">
        <v>11200</v>
      </c>
      <c r="E6" s="75">
        <v>11200</v>
      </c>
      <c r="F6" s="75">
        <v>10000</v>
      </c>
      <c r="G6" s="75">
        <v>11730</v>
      </c>
      <c r="H6" s="75">
        <v>11800</v>
      </c>
      <c r="I6" s="75">
        <v>12000</v>
      </c>
    </row>
    <row r="7" spans="1:9" ht="12.75">
      <c r="A7" s="5" t="s">
        <v>10</v>
      </c>
      <c r="B7" s="75"/>
      <c r="C7" s="76">
        <v>14100</v>
      </c>
      <c r="D7" s="76">
        <v>15000</v>
      </c>
      <c r="E7" s="76">
        <v>15000</v>
      </c>
      <c r="F7" s="76">
        <v>19000</v>
      </c>
      <c r="G7" s="76">
        <v>23670</v>
      </c>
      <c r="H7" s="76">
        <v>23700</v>
      </c>
      <c r="I7" s="76">
        <v>24000</v>
      </c>
    </row>
    <row r="8" spans="1:10" ht="15">
      <c r="A8" s="70" t="s">
        <v>16</v>
      </c>
      <c r="B8" s="71"/>
      <c r="C8" s="82">
        <f aca="true" t="shared" si="1" ref="C8:I8">SUM(C9:C12)</f>
        <v>69071</v>
      </c>
      <c r="D8" s="82">
        <f t="shared" si="1"/>
        <v>69200</v>
      </c>
      <c r="E8" s="82">
        <f t="shared" si="1"/>
        <v>60250</v>
      </c>
      <c r="F8" s="82">
        <f t="shared" si="1"/>
        <v>52000</v>
      </c>
      <c r="G8" s="82">
        <f t="shared" si="1"/>
        <v>52300</v>
      </c>
      <c r="H8" s="82">
        <f t="shared" si="1"/>
        <v>65000</v>
      </c>
      <c r="I8" s="82">
        <f t="shared" si="1"/>
        <v>69800</v>
      </c>
      <c r="J8" s="7"/>
    </row>
    <row r="9" spans="1:9" ht="12.75">
      <c r="A9" s="5" t="s">
        <v>17</v>
      </c>
      <c r="B9" s="78"/>
      <c r="C9" s="75">
        <v>35131</v>
      </c>
      <c r="D9" s="75">
        <v>35000</v>
      </c>
      <c r="E9" s="75">
        <v>26000</v>
      </c>
      <c r="F9" s="75">
        <v>35000</v>
      </c>
      <c r="G9" s="75">
        <v>30000</v>
      </c>
      <c r="H9" s="75">
        <v>35000</v>
      </c>
      <c r="I9" s="75">
        <v>35500</v>
      </c>
    </row>
    <row r="10" spans="1:9" ht="12.75">
      <c r="A10" s="5" t="s">
        <v>11</v>
      </c>
      <c r="B10" s="78"/>
      <c r="C10" s="75">
        <v>33700</v>
      </c>
      <c r="D10" s="75">
        <v>34100</v>
      </c>
      <c r="E10" s="75">
        <v>34000</v>
      </c>
      <c r="F10" s="75">
        <v>16300</v>
      </c>
      <c r="G10" s="75">
        <v>22300</v>
      </c>
      <c r="H10" s="75">
        <v>30000</v>
      </c>
      <c r="I10" s="75">
        <v>34300</v>
      </c>
    </row>
    <row r="11" spans="1:9" ht="12.75">
      <c r="A11" s="5" t="s">
        <v>2</v>
      </c>
      <c r="B11" s="78"/>
      <c r="C11" s="75">
        <v>100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</row>
    <row r="12" spans="1:9" ht="12.75">
      <c r="A12" s="5" t="s">
        <v>12</v>
      </c>
      <c r="B12" s="78"/>
      <c r="C12" s="77">
        <v>140</v>
      </c>
      <c r="D12" s="77">
        <v>100</v>
      </c>
      <c r="E12" s="77">
        <v>250</v>
      </c>
      <c r="F12" s="77">
        <v>700</v>
      </c>
      <c r="G12" s="77">
        <v>0</v>
      </c>
      <c r="H12" s="77">
        <v>0</v>
      </c>
      <c r="I12" s="77">
        <v>0</v>
      </c>
    </row>
    <row r="13" spans="1:9" ht="15">
      <c r="A13" s="70" t="s">
        <v>13</v>
      </c>
      <c r="B13" s="71"/>
      <c r="C13" s="69">
        <f aca="true" t="shared" si="2" ref="C13:I13">SUM(C14)</f>
        <v>1111729</v>
      </c>
      <c r="D13" s="69">
        <f t="shared" si="2"/>
        <v>1342000</v>
      </c>
      <c r="E13" s="69">
        <f t="shared" si="2"/>
        <v>1348500</v>
      </c>
      <c r="F13" s="69">
        <f t="shared" si="2"/>
        <v>1300000</v>
      </c>
      <c r="G13" s="69">
        <f t="shared" si="2"/>
        <v>1300000</v>
      </c>
      <c r="H13" s="69">
        <f t="shared" si="2"/>
        <v>1320000</v>
      </c>
      <c r="I13" s="69">
        <f t="shared" si="2"/>
        <v>1350000</v>
      </c>
    </row>
    <row r="14" spans="1:9" ht="12.75">
      <c r="A14" s="6" t="s">
        <v>3</v>
      </c>
      <c r="B14" s="79"/>
      <c r="C14" s="80">
        <v>1111729</v>
      </c>
      <c r="D14" s="80">
        <v>1342000</v>
      </c>
      <c r="E14" s="80">
        <v>1348500</v>
      </c>
      <c r="F14" s="80">
        <v>1300000</v>
      </c>
      <c r="G14" s="80">
        <v>1300000</v>
      </c>
      <c r="H14" s="80">
        <v>1320000</v>
      </c>
      <c r="I14" s="80">
        <v>1350000</v>
      </c>
    </row>
    <row r="15" spans="1:9" ht="13.5" thickBot="1">
      <c r="A15" s="9"/>
      <c r="B15" s="36"/>
      <c r="C15" s="113"/>
      <c r="D15" s="113"/>
      <c r="E15" s="68"/>
      <c r="F15" s="113"/>
      <c r="G15" s="68"/>
      <c r="H15" s="68"/>
      <c r="I15" s="68"/>
    </row>
    <row r="16" spans="1:10" ht="15.75" thickBot="1">
      <c r="A16" s="72" t="s">
        <v>4</v>
      </c>
      <c r="B16" s="111"/>
      <c r="C16" s="116">
        <f aca="true" t="shared" si="3" ref="C16:I16">SUM(C4,C8,C13)</f>
        <v>2116000</v>
      </c>
      <c r="D16" s="116">
        <f t="shared" si="3"/>
        <v>2347400</v>
      </c>
      <c r="E16" s="116">
        <f t="shared" si="3"/>
        <v>2344950</v>
      </c>
      <c r="F16" s="116">
        <f t="shared" si="3"/>
        <v>2371000</v>
      </c>
      <c r="G16" s="81">
        <f t="shared" si="3"/>
        <v>2387700</v>
      </c>
      <c r="H16" s="81">
        <f t="shared" si="3"/>
        <v>2430500</v>
      </c>
      <c r="I16" s="81">
        <f t="shared" si="3"/>
        <v>2469800</v>
      </c>
      <c r="J16" s="37"/>
    </row>
    <row r="17" spans="1:8" ht="15">
      <c r="A17" s="47"/>
      <c r="B17" s="48"/>
      <c r="C17" s="50"/>
      <c r="D17" s="53"/>
      <c r="E17" s="47"/>
      <c r="F17" s="47"/>
      <c r="G17" s="47"/>
      <c r="H17" s="50"/>
    </row>
    <row r="18" spans="1:8" ht="15">
      <c r="A18" s="47"/>
      <c r="B18" s="48"/>
      <c r="C18" s="50"/>
      <c r="D18" s="56"/>
      <c r="E18" s="47"/>
      <c r="F18" s="47"/>
      <c r="G18" s="47"/>
      <c r="H18" s="50"/>
    </row>
    <row r="19" spans="1:8" ht="12.75">
      <c r="A19" s="2"/>
      <c r="B19" s="14"/>
      <c r="C19" s="51"/>
      <c r="D19" s="54"/>
      <c r="E19" s="2"/>
      <c r="F19" s="2"/>
      <c r="G19" s="2"/>
      <c r="H19" s="51"/>
    </row>
    <row r="20" spans="1:9" ht="12.75">
      <c r="A20" s="2"/>
      <c r="B20" s="41" t="s">
        <v>41</v>
      </c>
      <c r="C20" s="41" t="s">
        <v>14</v>
      </c>
      <c r="D20" s="41" t="s">
        <v>14</v>
      </c>
      <c r="E20" s="41" t="s">
        <v>14</v>
      </c>
      <c r="F20" s="41" t="s">
        <v>0</v>
      </c>
      <c r="G20" s="41" t="s">
        <v>14</v>
      </c>
      <c r="H20" s="41" t="s">
        <v>14</v>
      </c>
      <c r="I20" s="41" t="s">
        <v>14</v>
      </c>
    </row>
    <row r="21" spans="1:9" ht="12.75">
      <c r="A21" s="13"/>
      <c r="B21" s="39"/>
      <c r="C21" s="55">
        <v>2020</v>
      </c>
      <c r="D21" s="55">
        <v>2021</v>
      </c>
      <c r="E21" s="55">
        <v>2022</v>
      </c>
      <c r="F21" s="55">
        <v>2022</v>
      </c>
      <c r="G21" s="55">
        <v>2023</v>
      </c>
      <c r="H21" s="55">
        <v>2024</v>
      </c>
      <c r="I21" s="55">
        <v>2025</v>
      </c>
    </row>
    <row r="22" spans="1:9" ht="12.75">
      <c r="A22" s="13"/>
      <c r="B22" s="15"/>
      <c r="C22" s="52"/>
      <c r="D22" s="52"/>
      <c r="E22" s="52"/>
      <c r="F22" s="52"/>
      <c r="G22" s="52"/>
      <c r="H22" s="52"/>
      <c r="I22" s="52"/>
    </row>
    <row r="23" spans="1:9" ht="12.75">
      <c r="A23" s="11"/>
      <c r="B23" s="85"/>
      <c r="C23" s="86">
        <v>100</v>
      </c>
      <c r="D23" s="86">
        <v>100</v>
      </c>
      <c r="E23" s="86">
        <v>100</v>
      </c>
      <c r="F23" s="86">
        <v>100</v>
      </c>
      <c r="G23" s="86">
        <v>100</v>
      </c>
      <c r="H23" s="86">
        <v>100</v>
      </c>
      <c r="I23" s="86">
        <v>100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msu_kezmarok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Používateľ systému Windows</cp:lastModifiedBy>
  <cp:lastPrinted>2022-12-06T13:42:55Z</cp:lastPrinted>
  <dcterms:created xsi:type="dcterms:W3CDTF">2005-01-20T13:42:35Z</dcterms:created>
  <dcterms:modified xsi:type="dcterms:W3CDTF">2022-12-06T13:59:52Z</dcterms:modified>
  <cp:category/>
  <cp:version/>
  <cp:contentType/>
  <cp:contentStatus/>
</cp:coreProperties>
</file>